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diusenglish-my.sharepoint.com/personal/tim_radiusenglish_com/Documents/Websites/Downloads/"/>
    </mc:Choice>
  </mc:AlternateContent>
  <xr:revisionPtr revIDLastSave="30" documentId="13_ncr:1_{49605146-3F84-4D11-A28A-FEC275FDB108}" xr6:coauthVersionLast="47" xr6:coauthVersionMax="47" xr10:uidLastSave="{1E600759-F73A-4AA3-8878-3F4998735E92}"/>
  <bookViews>
    <workbookView xWindow="16354" yWindow="-103" windowWidth="33120" windowHeight="18000" xr2:uid="{0213D98B-CE37-4492-AA87-B117DD5ECC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3" i="1" l="1"/>
  <c r="C48" i="1"/>
  <c r="C39" i="1"/>
  <c r="C36" i="1"/>
  <c r="C45" i="1" s="1"/>
  <c r="C33" i="1"/>
  <c r="AG3" i="1"/>
  <c r="AH3" i="1" s="1"/>
  <c r="C42" i="1" l="1"/>
</calcChain>
</file>

<file path=xl/sharedStrings.xml><?xml version="1.0" encoding="utf-8"?>
<sst xmlns="http://schemas.openxmlformats.org/spreadsheetml/2006/main" count="16" uniqueCount="16">
  <si>
    <t>Items</t>
  </si>
  <si>
    <t>Total</t>
  </si>
  <si>
    <t>Variance (total)</t>
  </si>
  <si>
    <t>Cronbach's alpha</t>
  </si>
  <si>
    <t>Number of items</t>
  </si>
  <si>
    <t>Not sure how to use this spreadsheet? Click here.</t>
  </si>
  <si>
    <t>Discrimination indices</t>
  </si>
  <si>
    <t>Students</t>
  </si>
  <si>
    <t>FAC.</t>
  </si>
  <si>
    <t>DIS.</t>
  </si>
  <si>
    <t>REL.</t>
  </si>
  <si>
    <t>Variances (items)</t>
  </si>
  <si>
    <t>Sum of variances (items)</t>
  </si>
  <si>
    <t>Corrected totals</t>
  </si>
  <si>
    <t>Facility values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</si>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</sst>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195B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3181DD"/>
      </patternFill>
    </fill>
    <fill>
      <patternFill patternType="solid">
        <fgColor indexed="65"/>
        <bgColor indexed="64"/>
      </patternFill>
    </fill>
    <fill>
      <patternFill patternType="solid">
        <fgColor rgb="FFB8D3F3"/>
        <bgColor indexed="64"/>
      </patternFill>
    </fill>
    <fill>
      <patternFill patternType="solid">
        <fgColor rgb="FF195B93"/>
        <bgColor indexed="64"/>
      </patternFill>
    </fill>
    <fill>
      <patternFill patternType="solid">
        <fgColor rgb="FFE8E8E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1" fontId="0" fillId="3" borderId="0" xfId="0" applyNumberForma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vertical="center"/>
    </xf>
    <xf numFmtId="2" fontId="0" fillId="6" borderId="0" xfId="0" applyNumberFormat="1" applyFill="1" applyAlignment="1">
      <alignment vertical="center"/>
    </xf>
    <xf numFmtId="0" fontId="0" fillId="6" borderId="0" xfId="0" applyFill="1"/>
    <xf numFmtId="2" fontId="0" fillId="6" borderId="0" xfId="0" applyNumberFormat="1" applyFill="1"/>
    <xf numFmtId="1" fontId="4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" fontId="2" fillId="7" borderId="0" xfId="0" applyNumberFormat="1" applyFont="1" applyFill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 textRotation="90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8E8E8"/>
      <color rgb="FFFAFAFA"/>
      <color rgb="FF195B93"/>
      <color rgb="FFB8D3F3"/>
      <color rgb="FFE8F1FB"/>
      <color rgb="FF3181DD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chers.radiusenglish.com/item-analysis-for-language-tes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A078-472F-4C33-A948-B5C17E090EE4}">
  <dimension ref="A1:BL50"/>
  <sheetViews>
    <sheetView tabSelected="1" zoomScale="80" zoomScaleNormal="80" workbookViewId="0">
      <selection activeCell="I39" sqref="I39:M43"/>
    </sheetView>
  </sheetViews>
  <sheetFormatPr defaultRowHeight="15" x14ac:dyDescent="0.25"/>
  <cols>
    <col min="1" max="2" width="3.7109375" customWidth="1"/>
    <col min="3" max="32" width="5.7109375" customWidth="1"/>
    <col min="33" max="33" width="7.7109375" style="3" customWidth="1"/>
    <col min="34" max="63" width="5.7109375" customWidth="1"/>
    <col min="64" max="64" width="4.7109375" customWidth="1"/>
  </cols>
  <sheetData>
    <row r="1" spans="1:64" s="4" customFormat="1" x14ac:dyDescent="0.25">
      <c r="A1" s="24"/>
      <c r="B1" s="24"/>
      <c r="C1" s="20" t="s">
        <v>0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" t="s">
        <v>1</v>
      </c>
      <c r="AH1" s="20" t="s">
        <v>13</v>
      </c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10"/>
    </row>
    <row r="2" spans="1:64" s="4" customFormat="1" ht="15" customHeight="1" x14ac:dyDescent="0.25">
      <c r="A2" s="24"/>
      <c r="B2" s="24"/>
      <c r="C2" s="19">
        <v>1</v>
      </c>
      <c r="D2" s="19">
        <v>2</v>
      </c>
      <c r="E2" s="19">
        <v>3</v>
      </c>
      <c r="F2" s="19">
        <v>4</v>
      </c>
      <c r="G2" s="19">
        <v>5</v>
      </c>
      <c r="H2" s="19">
        <v>6</v>
      </c>
      <c r="I2" s="19">
        <v>7</v>
      </c>
      <c r="J2" s="19">
        <v>8</v>
      </c>
      <c r="K2" s="19">
        <v>9</v>
      </c>
      <c r="L2" s="19">
        <v>10</v>
      </c>
      <c r="M2" s="19">
        <v>11</v>
      </c>
      <c r="N2" s="19">
        <v>12</v>
      </c>
      <c r="O2" s="19">
        <v>13</v>
      </c>
      <c r="P2" s="19">
        <v>14</v>
      </c>
      <c r="Q2" s="19">
        <v>15</v>
      </c>
      <c r="R2" s="19">
        <v>16</v>
      </c>
      <c r="S2" s="19">
        <v>17</v>
      </c>
      <c r="T2" s="19">
        <v>18</v>
      </c>
      <c r="U2" s="19">
        <v>19</v>
      </c>
      <c r="V2" s="19">
        <v>20</v>
      </c>
      <c r="W2" s="19">
        <v>21</v>
      </c>
      <c r="X2" s="19">
        <v>22</v>
      </c>
      <c r="Y2" s="19">
        <v>23</v>
      </c>
      <c r="Z2" s="19">
        <v>24</v>
      </c>
      <c r="AA2" s="19">
        <v>25</v>
      </c>
      <c r="AB2" s="19">
        <v>26</v>
      </c>
      <c r="AC2" s="19">
        <v>27</v>
      </c>
      <c r="AD2" s="19">
        <v>28</v>
      </c>
      <c r="AE2" s="19">
        <v>29</v>
      </c>
      <c r="AF2" s="19">
        <v>30</v>
      </c>
      <c r="AG2" s="9"/>
      <c r="AH2" s="19">
        <v>1</v>
      </c>
      <c r="AI2" s="19">
        <v>2</v>
      </c>
      <c r="AJ2" s="19">
        <v>3</v>
      </c>
      <c r="AK2" s="19">
        <v>4</v>
      </c>
      <c r="AL2" s="19">
        <v>5</v>
      </c>
      <c r="AM2" s="19">
        <v>6</v>
      </c>
      <c r="AN2" s="19">
        <v>7</v>
      </c>
      <c r="AO2" s="19">
        <v>8</v>
      </c>
      <c r="AP2" s="19">
        <v>9</v>
      </c>
      <c r="AQ2" s="19">
        <v>10</v>
      </c>
      <c r="AR2" s="19">
        <v>11</v>
      </c>
      <c r="AS2" s="19">
        <v>12</v>
      </c>
      <c r="AT2" s="19">
        <v>13</v>
      </c>
      <c r="AU2" s="19">
        <v>14</v>
      </c>
      <c r="AV2" s="19">
        <v>15</v>
      </c>
      <c r="AW2" s="19">
        <v>16</v>
      </c>
      <c r="AX2" s="19">
        <v>17</v>
      </c>
      <c r="AY2" s="19">
        <v>18</v>
      </c>
      <c r="AZ2" s="19">
        <v>19</v>
      </c>
      <c r="BA2" s="19">
        <v>20</v>
      </c>
      <c r="BB2" s="19">
        <v>21</v>
      </c>
      <c r="BC2" s="19">
        <v>22</v>
      </c>
      <c r="BD2" s="19">
        <v>23</v>
      </c>
      <c r="BE2" s="19">
        <v>24</v>
      </c>
      <c r="BF2" s="19">
        <v>25</v>
      </c>
      <c r="BG2" s="19">
        <v>26</v>
      </c>
      <c r="BH2" s="19">
        <v>27</v>
      </c>
      <c r="BI2" s="19">
        <v>28</v>
      </c>
      <c r="BJ2" s="19">
        <v>29</v>
      </c>
      <c r="BK2" s="19">
        <v>30</v>
      </c>
      <c r="BL2" s="10"/>
    </row>
    <row r="3" spans="1:64" s="4" customFormat="1" x14ac:dyDescent="0.25">
      <c r="A3" s="22" t="s">
        <v>7</v>
      </c>
      <c r="B3" s="19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7">
        <f>SUM(C3:AF3)</f>
        <v>0</v>
      </c>
      <c r="AH3" s="7">
        <f>$AG3-C3</f>
        <v>0</v>
      </c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10"/>
    </row>
    <row r="4" spans="1:64" s="4" customFormat="1" x14ac:dyDescent="0.25">
      <c r="A4" s="22"/>
      <c r="B4" s="19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10"/>
    </row>
    <row r="5" spans="1:64" s="4" customFormat="1" x14ac:dyDescent="0.25">
      <c r="A5" s="22"/>
      <c r="B5" s="19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10"/>
    </row>
    <row r="6" spans="1:64" s="4" customFormat="1" x14ac:dyDescent="0.25">
      <c r="A6" s="22"/>
      <c r="B6" s="19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10"/>
    </row>
    <row r="7" spans="1:64" s="4" customFormat="1" x14ac:dyDescent="0.25">
      <c r="A7" s="22"/>
      <c r="B7" s="19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10"/>
    </row>
    <row r="8" spans="1:64" s="4" customFormat="1" x14ac:dyDescent="0.25">
      <c r="A8" s="22"/>
      <c r="B8" s="19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10"/>
    </row>
    <row r="9" spans="1:64" s="4" customFormat="1" x14ac:dyDescent="0.25">
      <c r="A9" s="22"/>
      <c r="B9" s="19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10"/>
    </row>
    <row r="10" spans="1:64" s="4" customFormat="1" x14ac:dyDescent="0.25">
      <c r="A10" s="22"/>
      <c r="B10" s="19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0"/>
    </row>
    <row r="11" spans="1:64" s="4" customFormat="1" x14ac:dyDescent="0.25">
      <c r="A11" s="22"/>
      <c r="B11" s="19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10"/>
    </row>
    <row r="12" spans="1:64" s="4" customFormat="1" x14ac:dyDescent="0.25">
      <c r="A12" s="22"/>
      <c r="B12" s="19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10"/>
    </row>
    <row r="13" spans="1:64" s="4" customFormat="1" x14ac:dyDescent="0.25">
      <c r="A13" s="22"/>
      <c r="B13" s="19">
        <v>11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10"/>
    </row>
    <row r="14" spans="1:64" s="4" customFormat="1" x14ac:dyDescent="0.25">
      <c r="A14" s="22"/>
      <c r="B14" s="19">
        <v>12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10"/>
    </row>
    <row r="15" spans="1:64" s="4" customFormat="1" x14ac:dyDescent="0.25">
      <c r="A15" s="22"/>
      <c r="B15" s="19">
        <v>13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10"/>
    </row>
    <row r="16" spans="1:64" s="4" customFormat="1" x14ac:dyDescent="0.25">
      <c r="A16" s="22"/>
      <c r="B16" s="19">
        <v>14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10"/>
    </row>
    <row r="17" spans="1:64" s="4" customFormat="1" x14ac:dyDescent="0.25">
      <c r="A17" s="22"/>
      <c r="B17" s="19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10"/>
    </row>
    <row r="18" spans="1:64" s="4" customFormat="1" x14ac:dyDescent="0.25">
      <c r="A18" s="22"/>
      <c r="B18" s="19">
        <v>16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10"/>
    </row>
    <row r="19" spans="1:64" s="4" customFormat="1" x14ac:dyDescent="0.25">
      <c r="A19" s="22"/>
      <c r="B19" s="19">
        <v>17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10"/>
    </row>
    <row r="20" spans="1:64" s="4" customFormat="1" x14ac:dyDescent="0.25">
      <c r="A20" s="22"/>
      <c r="B20" s="19">
        <v>18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10"/>
    </row>
    <row r="21" spans="1:64" s="4" customFormat="1" x14ac:dyDescent="0.25">
      <c r="A21" s="22"/>
      <c r="B21" s="19">
        <v>19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10"/>
    </row>
    <row r="22" spans="1:64" s="4" customFormat="1" x14ac:dyDescent="0.25">
      <c r="A22" s="22"/>
      <c r="B22" s="19">
        <v>20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10"/>
    </row>
    <row r="23" spans="1:64" s="4" customFormat="1" x14ac:dyDescent="0.25">
      <c r="A23" s="22"/>
      <c r="B23" s="19">
        <v>21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10"/>
    </row>
    <row r="24" spans="1:64" s="4" customFormat="1" x14ac:dyDescent="0.25">
      <c r="A24" s="22"/>
      <c r="B24" s="19">
        <v>22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10"/>
    </row>
    <row r="25" spans="1:64" s="4" customFormat="1" x14ac:dyDescent="0.25">
      <c r="A25" s="22"/>
      <c r="B25" s="19">
        <v>23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10"/>
    </row>
    <row r="26" spans="1:64" s="4" customFormat="1" x14ac:dyDescent="0.25">
      <c r="A26" s="22"/>
      <c r="B26" s="19">
        <v>24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10"/>
    </row>
    <row r="27" spans="1:64" s="4" customFormat="1" x14ac:dyDescent="0.25">
      <c r="A27" s="22"/>
      <c r="B27" s="19">
        <v>25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10"/>
    </row>
    <row r="28" spans="1:64" s="4" customFormat="1" x14ac:dyDescent="0.25">
      <c r="A28" s="22"/>
      <c r="B28" s="19">
        <v>26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10"/>
    </row>
    <row r="29" spans="1:64" s="4" customFormat="1" x14ac:dyDescent="0.25">
      <c r="A29" s="22"/>
      <c r="B29" s="19">
        <v>27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10"/>
    </row>
    <row r="30" spans="1:64" s="4" customFormat="1" x14ac:dyDescent="0.25">
      <c r="A30" s="22"/>
      <c r="B30" s="19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10"/>
    </row>
    <row r="31" spans="1:64" s="4" customFormat="1" x14ac:dyDescent="0.25">
      <c r="A31" s="22"/>
      <c r="B31" s="19">
        <v>29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10"/>
    </row>
    <row r="32" spans="1:64" s="4" customFormat="1" x14ac:dyDescent="0.25">
      <c r="A32" s="22"/>
      <c r="B32" s="19">
        <v>30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10"/>
    </row>
    <row r="33" spans="1:64" s="5" customFormat="1" x14ac:dyDescent="0.25">
      <c r="A33" s="23" t="s">
        <v>8</v>
      </c>
      <c r="B33" s="23"/>
      <c r="C33" s="18" t="e">
        <f>COUNTIF(C3:C32,1)/COUNT(C3:C32)</f>
        <v>#DIV/0!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8" t="s">
        <v>9</v>
      </c>
      <c r="AH33" s="18" t="e">
        <f>CORREL(C3:C32,AH3:AH32)</f>
        <v>#DIV/0!</v>
      </c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1"/>
    </row>
    <row r="34" spans="1:64" s="4" customFormat="1" x14ac:dyDescent="0.25">
      <c r="A34" s="15"/>
      <c r="B34" s="15"/>
      <c r="C34" s="20" t="s">
        <v>14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9"/>
      <c r="AH34" s="20" t="s">
        <v>6</v>
      </c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10"/>
    </row>
    <row r="35" spans="1:6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4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2"/>
    </row>
    <row r="36" spans="1:64" s="6" customFormat="1" x14ac:dyDescent="0.25">
      <c r="A36" s="16"/>
      <c r="B36" s="16"/>
      <c r="C36" s="18" t="e">
        <f>_xlfn.VAR.S(C3:C32)</f>
        <v>#DIV/0!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3"/>
    </row>
    <row r="37" spans="1:64" x14ac:dyDescent="0.25">
      <c r="A37" s="15"/>
      <c r="B37" s="15"/>
      <c r="C37" s="20" t="s">
        <v>11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9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2"/>
    </row>
    <row r="38" spans="1:6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9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2"/>
    </row>
    <row r="39" spans="1:64" x14ac:dyDescent="0.25">
      <c r="A39" s="15"/>
      <c r="B39" s="15"/>
      <c r="C39" s="26">
        <f>COUNT(C3:AF3)</f>
        <v>0</v>
      </c>
      <c r="D39" s="26"/>
      <c r="E39" s="26"/>
      <c r="F39" s="27"/>
      <c r="G39" s="27"/>
      <c r="H39" s="15"/>
      <c r="I39" s="25" t="s">
        <v>5</v>
      </c>
      <c r="J39" s="25"/>
      <c r="K39" s="25"/>
      <c r="L39" s="25"/>
      <c r="M39" s="2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9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2"/>
    </row>
    <row r="40" spans="1:64" x14ac:dyDescent="0.25">
      <c r="A40" s="15"/>
      <c r="B40" s="15"/>
      <c r="C40" s="20" t="s">
        <v>4</v>
      </c>
      <c r="D40" s="20"/>
      <c r="E40" s="20"/>
      <c r="F40" s="21"/>
      <c r="G40" s="21"/>
      <c r="H40" s="15"/>
      <c r="I40" s="25"/>
      <c r="J40" s="25"/>
      <c r="K40" s="25"/>
      <c r="L40" s="25"/>
      <c r="M40" s="2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9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2"/>
    </row>
    <row r="41" spans="1:64" x14ac:dyDescent="0.25">
      <c r="A41" s="15"/>
      <c r="B41" s="15"/>
      <c r="C41" s="15"/>
      <c r="D41" s="15"/>
      <c r="E41" s="15"/>
      <c r="F41" s="15"/>
      <c r="G41" s="15"/>
      <c r="H41" s="15"/>
      <c r="I41" s="25"/>
      <c r="J41" s="25"/>
      <c r="K41" s="25"/>
      <c r="L41" s="25"/>
      <c r="M41" s="2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9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2"/>
    </row>
    <row r="42" spans="1:64" s="6" customFormat="1" x14ac:dyDescent="0.25">
      <c r="A42" s="16"/>
      <c r="B42" s="16"/>
      <c r="C42" s="28" t="e">
        <f>_xlfn.VAR.S(AG3:AG32)</f>
        <v>#DIV/0!</v>
      </c>
      <c r="D42" s="28"/>
      <c r="E42" s="28"/>
      <c r="F42" s="29"/>
      <c r="G42" s="29"/>
      <c r="H42" s="15"/>
      <c r="I42" s="25"/>
      <c r="J42" s="25"/>
      <c r="K42" s="25"/>
      <c r="L42" s="25"/>
      <c r="M42" s="25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3"/>
    </row>
    <row r="43" spans="1:64" x14ac:dyDescent="0.25">
      <c r="A43" s="15"/>
      <c r="B43" s="15"/>
      <c r="C43" s="20" t="s">
        <v>2</v>
      </c>
      <c r="D43" s="20"/>
      <c r="E43" s="20"/>
      <c r="F43" s="21"/>
      <c r="G43" s="21"/>
      <c r="H43" s="15"/>
      <c r="I43" s="25"/>
      <c r="J43" s="25"/>
      <c r="K43" s="25"/>
      <c r="L43" s="25"/>
      <c r="M43" s="2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9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2"/>
    </row>
    <row r="44" spans="1:6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9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2"/>
    </row>
    <row r="45" spans="1:64" x14ac:dyDescent="0.25">
      <c r="A45" s="15"/>
      <c r="B45" s="15"/>
      <c r="C45" s="28" t="e">
        <f>SUM(C36:AF36)</f>
        <v>#DIV/0!</v>
      </c>
      <c r="D45" s="28"/>
      <c r="E45" s="28"/>
      <c r="F45" s="29"/>
      <c r="G45" s="29"/>
      <c r="H45" s="15"/>
      <c r="I45" s="24" t="s">
        <v>15</v>
      </c>
      <c r="J45" s="24"/>
      <c r="K45" s="24"/>
      <c r="L45" s="24"/>
      <c r="M45" s="2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9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2"/>
    </row>
    <row r="46" spans="1:64" x14ac:dyDescent="0.25">
      <c r="A46" s="15"/>
      <c r="B46" s="15"/>
      <c r="C46" s="20" t="s">
        <v>12</v>
      </c>
      <c r="D46" s="20"/>
      <c r="E46" s="20"/>
      <c r="F46" s="21"/>
      <c r="G46" s="21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9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2"/>
    </row>
    <row r="47" spans="1:6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9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2"/>
    </row>
    <row r="48" spans="1:64" x14ac:dyDescent="0.25">
      <c r="A48" s="23" t="s">
        <v>10</v>
      </c>
      <c r="B48" s="23"/>
      <c r="C48" s="28" t="e">
        <f>(C39/(C39-1))*((C42-C45)/C42)</f>
        <v>#DIV/0!</v>
      </c>
      <c r="D48" s="28"/>
      <c r="E48" s="28"/>
      <c r="F48" s="29"/>
      <c r="G48" s="29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9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2"/>
    </row>
    <row r="49" spans="1:64" x14ac:dyDescent="0.25">
      <c r="A49" s="15"/>
      <c r="B49" s="15"/>
      <c r="C49" s="20" t="s">
        <v>3</v>
      </c>
      <c r="D49" s="20"/>
      <c r="E49" s="20"/>
      <c r="F49" s="21"/>
      <c r="G49" s="21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9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2"/>
    </row>
    <row r="50" spans="1:64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9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2"/>
    </row>
  </sheetData>
  <mergeCells count="19">
    <mergeCell ref="C45:G45"/>
    <mergeCell ref="C46:G46"/>
    <mergeCell ref="C48:G48"/>
    <mergeCell ref="C49:G49"/>
    <mergeCell ref="A3:A32"/>
    <mergeCell ref="AH1:BK1"/>
    <mergeCell ref="C34:AF34"/>
    <mergeCell ref="AH34:BK34"/>
    <mergeCell ref="C37:AF37"/>
    <mergeCell ref="A33:B33"/>
    <mergeCell ref="A1:B2"/>
    <mergeCell ref="C1:AF1"/>
    <mergeCell ref="I39:M43"/>
    <mergeCell ref="A48:B48"/>
    <mergeCell ref="C39:G39"/>
    <mergeCell ref="C40:G40"/>
    <mergeCell ref="C42:G42"/>
    <mergeCell ref="I45:M45"/>
    <mergeCell ref="C43:G43"/>
  </mergeCells>
  <hyperlinks>
    <hyperlink ref="I39:M43" r:id="rId1" display="Not sure how to use this spreadsheet? Click here." xr:uid="{36FF4053-FBAB-4860-A179-19DD28B8DAEE}"/>
  </hyperlinks>
  <pageMargins left="0.7" right="0.7" top="0.75" bottom="0.75" header="0.3" footer="0.3"/>
  <pageSetup paperSize="9" orientation="portrait" horizontalDpi="0" verticalDpi="0" r:id="rId2"/>
  <ignoredErrors>
    <ignoredError sqref="AG3 C33" formulaRange="1"/>
    <ignoredError sqref="AH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Martyn</dc:creator>
  <cp:lastModifiedBy>Tim Martyn</cp:lastModifiedBy>
  <dcterms:created xsi:type="dcterms:W3CDTF">2023-04-12T00:18:00Z</dcterms:created>
  <dcterms:modified xsi:type="dcterms:W3CDTF">2025-04-02T00:56:47Z</dcterms:modified>
</cp:coreProperties>
</file>